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wnloads/"/>
    </mc:Choice>
  </mc:AlternateContent>
  <xr:revisionPtr revIDLastSave="0" documentId="13_ncr:1_{51B01EFE-D60F-D749-A8D1-935112BECBA8}" xr6:coauthVersionLast="36" xr6:coauthVersionMax="36" xr10:uidLastSave="{00000000-0000-0000-0000-000000000000}"/>
  <bookViews>
    <workbookView xWindow="80" yWindow="500" windowWidth="25440" windowHeight="14900" xr2:uid="{46790ACD-13C9-614E-AEB3-FD59D57F25B5}"/>
  </bookViews>
  <sheets>
    <sheet name="alcohol data" sheetId="3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3" l="1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D19" i="3" l="1"/>
  <c r="D3" i="3" l="1"/>
  <c r="D7" i="3"/>
  <c r="D12" i="3"/>
  <c r="D16" i="3"/>
  <c r="D4" i="3"/>
  <c r="D8" i="3"/>
  <c r="D13" i="3"/>
  <c r="D17" i="3"/>
  <c r="D11" i="3"/>
  <c r="D5" i="3"/>
  <c r="D9" i="3"/>
  <c r="D14" i="3"/>
  <c r="D18" i="3"/>
  <c r="D2" i="3"/>
  <c r="D6" i="3"/>
  <c r="D10" i="3"/>
  <c r="D15" i="3"/>
  <c r="B22" i="3"/>
  <c r="B21" i="3"/>
</calcChain>
</file>

<file path=xl/sharedStrings.xml><?xml version="1.0" encoding="utf-8"?>
<sst xmlns="http://schemas.openxmlformats.org/spreadsheetml/2006/main" count="25" uniqueCount="25">
  <si>
    <t>Country</t>
  </si>
  <si>
    <t>Canada</t>
  </si>
  <si>
    <t>United States</t>
  </si>
  <si>
    <t>Germany</t>
  </si>
  <si>
    <t>Austria</t>
  </si>
  <si>
    <t>Sweden</t>
  </si>
  <si>
    <t>Australia</t>
  </si>
  <si>
    <t>Finland</t>
  </si>
  <si>
    <t>United Kingdom</t>
  </si>
  <si>
    <t>Netherlands</t>
  </si>
  <si>
    <t>New Zealand</t>
  </si>
  <si>
    <t>France</t>
  </si>
  <si>
    <t>Switzerland</t>
  </si>
  <si>
    <t>Belgium</t>
  </si>
  <si>
    <t>Norway</t>
  </si>
  <si>
    <t>Japan</t>
  </si>
  <si>
    <t>Denmark</t>
  </si>
  <si>
    <t>Ireland</t>
  </si>
  <si>
    <t>Italy</t>
  </si>
  <si>
    <t>Wine</t>
  </si>
  <si>
    <t>SD</t>
  </si>
  <si>
    <t>Mean</t>
  </si>
  <si>
    <t>Max + 10%</t>
  </si>
  <si>
    <t>Wine Index</t>
  </si>
  <si>
    <t>Wine Txr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</si>
</sst>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4"/>
      <color rgb="FF333333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0" fontId="2" fillId="0" borderId="0" xfId="0" applyFont="1"/>
  </cellXfs>
  <cellStyles count="2">
    <cellStyle name="Hyperlink" xfId="1" builtinId="8"/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333333"/>
        <name val="Roboto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333333"/>
        <name val="Roboto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333333"/>
        <name val="Robo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333333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BE577E-321C-BE47-9B31-EE756258596D}" name="Table1" displayName="Table1" ref="A1:D19" totalsRowShown="0" dataDxfId="3">
  <autoFilter ref="A1:D19" xr:uid="{CE3D235D-EC91-A44D-BA5A-09E75FD2514A}"/>
  <tableColumns count="4">
    <tableColumn id="1" xr3:uid="{8DFD39A6-FE39-F141-8590-F083220E334C}" name="Country" dataCellStyle="Hyperlink"/>
    <tableColumn id="18" xr3:uid="{ED677E44-37AD-5545-AA14-456FE5A41BAC}" name="Wine" dataDxfId="2"/>
    <tableColumn id="19" xr3:uid="{EC967F33-AC5A-BA44-B933-131C014ADA7F}" name="Wine Txr" dataDxfId="0">
      <calculatedColumnFormula>CONCATENATE(Table1[[#This Row],[Wine]]," lt")</calculatedColumnFormula>
    </tableColumn>
    <tableColumn id="20" xr3:uid="{906979EE-DC69-3149-8E06-CD77D9D086ED}" name="Wine Index" dataDxfId="1">
      <calculatedColumnFormula>(B2/$B$23)*100+20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ationmaster.com/country-info/profiles/United-Kingdom/Lifestyle" TargetMode="External"/><Relationship Id="rId13" Type="http://schemas.openxmlformats.org/officeDocument/2006/relationships/hyperlink" Target="https://www.nationmaster.com/country-info/profiles/Belgium/Lifestyle" TargetMode="External"/><Relationship Id="rId18" Type="http://schemas.openxmlformats.org/officeDocument/2006/relationships/hyperlink" Target="https://www.nationmaster.com/country-info/profiles/Italy/Lifestyle" TargetMode="External"/><Relationship Id="rId3" Type="http://schemas.openxmlformats.org/officeDocument/2006/relationships/hyperlink" Target="https://www.nationmaster.com/country-info/profiles/Germany/Lifestyle" TargetMode="External"/><Relationship Id="rId7" Type="http://schemas.openxmlformats.org/officeDocument/2006/relationships/hyperlink" Target="https://www.nationmaster.com/country-info/profiles/Finland/Lifestyle" TargetMode="External"/><Relationship Id="rId12" Type="http://schemas.openxmlformats.org/officeDocument/2006/relationships/hyperlink" Target="https://www.nationmaster.com/country-info/profiles/Switzerland/Lifestyle" TargetMode="External"/><Relationship Id="rId17" Type="http://schemas.openxmlformats.org/officeDocument/2006/relationships/hyperlink" Target="https://www.nationmaster.com/country-info/profiles/Ireland/Lifestyle" TargetMode="External"/><Relationship Id="rId2" Type="http://schemas.openxmlformats.org/officeDocument/2006/relationships/hyperlink" Target="https://www.nationmaster.com/country-info/profiles/United-States/Lifestyle" TargetMode="External"/><Relationship Id="rId16" Type="http://schemas.openxmlformats.org/officeDocument/2006/relationships/hyperlink" Target="https://www.nationmaster.com/country-info/profiles/Denmark/Lifestyle" TargetMode="External"/><Relationship Id="rId1" Type="http://schemas.openxmlformats.org/officeDocument/2006/relationships/hyperlink" Target="https://www.nationmaster.com/country-info/profiles/Canada/Lifestyle" TargetMode="External"/><Relationship Id="rId6" Type="http://schemas.openxmlformats.org/officeDocument/2006/relationships/hyperlink" Target="https://www.nationmaster.com/country-info/profiles/Australia/Lifestyle" TargetMode="External"/><Relationship Id="rId11" Type="http://schemas.openxmlformats.org/officeDocument/2006/relationships/hyperlink" Target="https://www.nationmaster.com/country-info/profiles/France/Lifestyle" TargetMode="External"/><Relationship Id="rId5" Type="http://schemas.openxmlformats.org/officeDocument/2006/relationships/hyperlink" Target="https://www.nationmaster.com/country-info/profiles/Sweden/Lifestyle" TargetMode="External"/><Relationship Id="rId15" Type="http://schemas.openxmlformats.org/officeDocument/2006/relationships/hyperlink" Target="https://www.nationmaster.com/country-info/profiles/Japan/Lifestyle" TargetMode="External"/><Relationship Id="rId10" Type="http://schemas.openxmlformats.org/officeDocument/2006/relationships/hyperlink" Target="https://www.nationmaster.com/country-info/profiles/New-Zealand/Lifestyle" TargetMode="External"/><Relationship Id="rId19" Type="http://schemas.openxmlformats.org/officeDocument/2006/relationships/table" Target="../tables/table1.xml"/><Relationship Id="rId4" Type="http://schemas.openxmlformats.org/officeDocument/2006/relationships/hyperlink" Target="https://www.nationmaster.com/country-info/profiles/Austria/Lifestyle" TargetMode="External"/><Relationship Id="rId9" Type="http://schemas.openxmlformats.org/officeDocument/2006/relationships/hyperlink" Target="https://www.nationmaster.com/country-info/profiles/Netherlands/Lifestyle" TargetMode="External"/><Relationship Id="rId14" Type="http://schemas.openxmlformats.org/officeDocument/2006/relationships/hyperlink" Target="https://www.nationmaster.com/country-info/profiles/Norway/Lifesty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E7B43-32C6-0A46-B377-93B2F834FD6D}">
  <dimension ref="A1:D23"/>
  <sheetViews>
    <sheetView tabSelected="1" workbookViewId="0">
      <pane xSplit="1" topLeftCell="B1" activePane="topRight" state="frozen"/>
      <selection pane="topRight" activeCell="B24" sqref="B24"/>
    </sheetView>
  </sheetViews>
  <sheetFormatPr baseColWidth="10" defaultRowHeight="16" x14ac:dyDescent="0.2"/>
  <cols>
    <col min="4" max="4" width="12.83203125" customWidth="1"/>
  </cols>
  <sheetData>
    <row r="1" spans="1:4" x14ac:dyDescent="0.2">
      <c r="A1" t="s">
        <v>0</v>
      </c>
      <c r="B1" t="s">
        <v>19</v>
      </c>
      <c r="C1" t="s">
        <v>24</v>
      </c>
      <c r="D1" t="s">
        <v>23</v>
      </c>
    </row>
    <row r="2" spans="1:4" ht="18" x14ac:dyDescent="0.2">
      <c r="A2" s="1" t="s">
        <v>6</v>
      </c>
      <c r="B2" s="2">
        <v>21</v>
      </c>
      <c r="C2" s="2" t="str">
        <f>CONCATENATE(Table1[[#This Row],[Wine]]," lt")</f>
        <v>21 lt</v>
      </c>
      <c r="D2" s="2">
        <f t="shared" ref="D2:D19" si="0">(B2/$B$23)*100+20</f>
        <v>49.914529914529915</v>
      </c>
    </row>
    <row r="3" spans="1:4" ht="18" x14ac:dyDescent="0.2">
      <c r="A3" s="1" t="s">
        <v>4</v>
      </c>
      <c r="B3" s="2">
        <v>36</v>
      </c>
      <c r="C3" s="2" t="str">
        <f>CONCATENATE(Table1[[#This Row],[Wine]]," lt")</f>
        <v>36 lt</v>
      </c>
      <c r="D3" s="2">
        <f t="shared" si="0"/>
        <v>71.28205128205127</v>
      </c>
    </row>
    <row r="4" spans="1:4" ht="18" x14ac:dyDescent="0.2">
      <c r="A4" s="1" t="s">
        <v>13</v>
      </c>
      <c r="B4" s="2">
        <v>30</v>
      </c>
      <c r="C4" s="2" t="str">
        <f>CONCATENATE(Table1[[#This Row],[Wine]]," lt")</f>
        <v>30 lt</v>
      </c>
      <c r="D4" s="2">
        <f t="shared" si="0"/>
        <v>62.735042735042732</v>
      </c>
    </row>
    <row r="5" spans="1:4" ht="18" x14ac:dyDescent="0.2">
      <c r="A5" s="1" t="s">
        <v>1</v>
      </c>
      <c r="B5" s="2">
        <v>10</v>
      </c>
      <c r="C5" s="2" t="str">
        <f>CONCATENATE(Table1[[#This Row],[Wine]]," lt")</f>
        <v>10 lt</v>
      </c>
      <c r="D5" s="2">
        <f t="shared" si="0"/>
        <v>34.245014245014247</v>
      </c>
    </row>
    <row r="6" spans="1:4" ht="18" x14ac:dyDescent="0.2">
      <c r="A6" s="1" t="s">
        <v>16</v>
      </c>
      <c r="B6" s="2">
        <v>32</v>
      </c>
      <c r="C6" s="2" t="str">
        <f>CONCATENATE(Table1[[#This Row],[Wine]]," lt")</f>
        <v>32 lt</v>
      </c>
      <c r="D6" s="2">
        <f t="shared" si="0"/>
        <v>65.584045584045583</v>
      </c>
    </row>
    <row r="7" spans="1:4" ht="18" x14ac:dyDescent="0.2">
      <c r="A7" s="1" t="s">
        <v>7</v>
      </c>
      <c r="B7" s="2">
        <v>10</v>
      </c>
      <c r="C7" s="2" t="str">
        <f>CONCATENATE(Table1[[#This Row],[Wine]]," lt")</f>
        <v>10 lt</v>
      </c>
      <c r="D7" s="2">
        <f t="shared" si="0"/>
        <v>34.245014245014247</v>
      </c>
    </row>
    <row r="8" spans="1:4" ht="18" x14ac:dyDescent="0.2">
      <c r="A8" s="1" t="s">
        <v>11</v>
      </c>
      <c r="B8" s="2">
        <v>47</v>
      </c>
      <c r="C8" s="2" t="str">
        <f>CONCATENATE(Table1[[#This Row],[Wine]]," lt")</f>
        <v>47 lt</v>
      </c>
      <c r="D8" s="2">
        <f t="shared" si="0"/>
        <v>86.95156695156696</v>
      </c>
    </row>
    <row r="9" spans="1:4" ht="18" x14ac:dyDescent="0.2">
      <c r="A9" s="1" t="s">
        <v>3</v>
      </c>
      <c r="B9" s="2">
        <v>26</v>
      </c>
      <c r="C9" s="2" t="str">
        <f>CONCATENATE(Table1[[#This Row],[Wine]]," lt")</f>
        <v>26 lt</v>
      </c>
      <c r="D9" s="2">
        <f t="shared" si="0"/>
        <v>57.037037037037038</v>
      </c>
    </row>
    <row r="10" spans="1:4" ht="18" x14ac:dyDescent="0.2">
      <c r="A10" s="1" t="s">
        <v>17</v>
      </c>
      <c r="B10" s="2">
        <v>13</v>
      </c>
      <c r="C10" s="2" t="str">
        <f>CONCATENATE(Table1[[#This Row],[Wine]]," lt")</f>
        <v>13 lt</v>
      </c>
      <c r="D10" s="2">
        <f t="shared" si="0"/>
        <v>38.518518518518519</v>
      </c>
    </row>
    <row r="11" spans="1:4" ht="18" x14ac:dyDescent="0.2">
      <c r="A11" s="1" t="s">
        <v>18</v>
      </c>
      <c r="B11" s="2">
        <v>54</v>
      </c>
      <c r="C11" s="2" t="str">
        <f>CONCATENATE(Table1[[#This Row],[Wine]]," lt")</f>
        <v>54 lt</v>
      </c>
      <c r="D11" s="2">
        <f t="shared" si="0"/>
        <v>96.92307692307692</v>
      </c>
    </row>
    <row r="12" spans="1:4" ht="18" x14ac:dyDescent="0.2">
      <c r="A12" s="1" t="s">
        <v>15</v>
      </c>
      <c r="B12" s="2">
        <v>10</v>
      </c>
      <c r="C12" s="2" t="str">
        <f>CONCATENATE(Table1[[#This Row],[Wine]]," lt")</f>
        <v>10 lt</v>
      </c>
      <c r="D12" s="2">
        <f t="shared" si="0"/>
        <v>34.245014245014247</v>
      </c>
    </row>
    <row r="13" spans="1:4" ht="18" x14ac:dyDescent="0.2">
      <c r="A13" s="1" t="s">
        <v>9</v>
      </c>
      <c r="B13" s="2">
        <v>20</v>
      </c>
      <c r="C13" s="2" t="str">
        <f>CONCATENATE(Table1[[#This Row],[Wine]]," lt")</f>
        <v>20 lt</v>
      </c>
      <c r="D13" s="2">
        <f t="shared" si="0"/>
        <v>48.490028490028493</v>
      </c>
    </row>
    <row r="14" spans="1:4" ht="18" x14ac:dyDescent="0.2">
      <c r="A14" s="1" t="s">
        <v>10</v>
      </c>
      <c r="B14" s="2">
        <v>19</v>
      </c>
      <c r="C14" s="2" t="str">
        <f>CONCATENATE(Table1[[#This Row],[Wine]]," lt")</f>
        <v>19 lt</v>
      </c>
      <c r="D14" s="2">
        <f t="shared" si="0"/>
        <v>47.065527065527064</v>
      </c>
    </row>
    <row r="15" spans="1:4" ht="18" x14ac:dyDescent="0.2">
      <c r="A15" s="1" t="s">
        <v>14</v>
      </c>
      <c r="B15" s="2">
        <v>11</v>
      </c>
      <c r="C15" s="2" t="str">
        <f>CONCATENATE(Table1[[#This Row],[Wine]]," lt")</f>
        <v>11 lt</v>
      </c>
      <c r="D15" s="2">
        <f t="shared" si="0"/>
        <v>35.669515669515668</v>
      </c>
    </row>
    <row r="16" spans="1:4" ht="18" x14ac:dyDescent="0.2">
      <c r="A16" s="1" t="s">
        <v>5</v>
      </c>
      <c r="B16" s="2">
        <v>16</v>
      </c>
      <c r="C16" s="2" t="str">
        <f>CONCATENATE(Table1[[#This Row],[Wine]]," lt")</f>
        <v>16 lt</v>
      </c>
      <c r="D16" s="2">
        <f t="shared" si="0"/>
        <v>42.792022792022792</v>
      </c>
    </row>
    <row r="17" spans="1:4" ht="18" x14ac:dyDescent="0.2">
      <c r="A17" s="1" t="s">
        <v>12</v>
      </c>
      <c r="B17" s="2">
        <v>42</v>
      </c>
      <c r="C17" s="2" t="str">
        <f>CONCATENATE(Table1[[#This Row],[Wine]]," lt")</f>
        <v>42 lt</v>
      </c>
      <c r="D17" s="2">
        <f t="shared" si="0"/>
        <v>79.82905982905983</v>
      </c>
    </row>
    <row r="18" spans="1:4" ht="18" x14ac:dyDescent="0.2">
      <c r="A18" s="1" t="s">
        <v>8</v>
      </c>
      <c r="B18" s="2">
        <v>20</v>
      </c>
      <c r="C18" s="2" t="str">
        <f>CONCATENATE(Table1[[#This Row],[Wine]]," lt")</f>
        <v>20 lt</v>
      </c>
      <c r="D18" s="2">
        <f t="shared" si="0"/>
        <v>48.490028490028493</v>
      </c>
    </row>
    <row r="19" spans="1:4" ht="18" x14ac:dyDescent="0.2">
      <c r="A19" s="1" t="s">
        <v>2</v>
      </c>
      <c r="B19" s="2">
        <v>7</v>
      </c>
      <c r="C19" s="2" t="str">
        <f>CONCATENATE(Table1[[#This Row],[Wine]]," lt")</f>
        <v>7 lt</v>
      </c>
      <c r="D19" s="2">
        <f t="shared" si="0"/>
        <v>29.971509971509974</v>
      </c>
    </row>
    <row r="21" spans="1:4" x14ac:dyDescent="0.2">
      <c r="A21" t="s">
        <v>20</v>
      </c>
      <c r="B21">
        <f>_xlfn.STDEV.P(B2:B19)</f>
        <v>13.528661846539912</v>
      </c>
    </row>
    <row r="22" spans="1:4" x14ac:dyDescent="0.2">
      <c r="A22" t="s">
        <v>21</v>
      </c>
      <c r="B22">
        <f>AVERAGE(B2:B19)</f>
        <v>23.555555555555557</v>
      </c>
    </row>
    <row r="23" spans="1:4" x14ac:dyDescent="0.2">
      <c r="A23" t="s">
        <v>22</v>
      </c>
      <c r="B23">
        <f>MAX(B2:B19)*1.3</f>
        <v>70.2</v>
      </c>
    </row>
  </sheetData>
  <sortState ref="A2:A19">
    <sortCondition ref="A2:A19"/>
  </sortState>
  <hyperlinks>
    <hyperlink ref="A5" r:id="rId1" display="https://www.nationmaster.com/country-info/profiles/Canada/Lifestyle" xr:uid="{484C820C-44D4-CF4B-902F-62ADEA6F4723}"/>
    <hyperlink ref="A19" r:id="rId2" display="https://www.nationmaster.com/country-info/profiles/United-States/Lifestyle" xr:uid="{0BDE29D8-DF2B-7440-81B6-0FF79AD29925}"/>
    <hyperlink ref="A9" r:id="rId3" display="https://www.nationmaster.com/country-info/profiles/Germany/Lifestyle" xr:uid="{0BC6E171-8FBC-A843-9DC8-1F0BC7AC6050}"/>
    <hyperlink ref="A3" r:id="rId4" display="https://www.nationmaster.com/country-info/profiles/Austria/Lifestyle" xr:uid="{E2452788-3A77-6245-B69E-F6AC215714BA}"/>
    <hyperlink ref="A16" r:id="rId5" display="https://www.nationmaster.com/country-info/profiles/Sweden/Lifestyle" xr:uid="{83317F87-047A-9C41-9BB0-8555ACBB7966}"/>
    <hyperlink ref="A2" r:id="rId6" display="https://www.nationmaster.com/country-info/profiles/Australia/Lifestyle" xr:uid="{EBF85301-F880-E64A-AA2D-565DC44ED858}"/>
    <hyperlink ref="A7" r:id="rId7" display="https://www.nationmaster.com/country-info/profiles/Finland/Lifestyle" xr:uid="{915CDECA-6252-FF47-A787-303797E4901C}"/>
    <hyperlink ref="A18" r:id="rId8" display="https://www.nationmaster.com/country-info/profiles/United-Kingdom/Lifestyle" xr:uid="{ACE6A6B3-7322-A347-B3BE-0F7D457CAFC5}"/>
    <hyperlink ref="A13" r:id="rId9" display="https://www.nationmaster.com/country-info/profiles/Netherlands/Lifestyle" xr:uid="{AC244C5D-A98B-CF42-8084-6096D9DCFF8A}"/>
    <hyperlink ref="A14" r:id="rId10" display="https://www.nationmaster.com/country-info/profiles/New-Zealand/Lifestyle" xr:uid="{C4B79341-40BF-344C-8A03-BC3D9D61E744}"/>
    <hyperlink ref="A8" r:id="rId11" display="https://www.nationmaster.com/country-info/profiles/France/Lifestyle" xr:uid="{E813C6CB-3B35-3147-86B6-FFFD4EE2C637}"/>
    <hyperlink ref="A17" r:id="rId12" display="https://www.nationmaster.com/country-info/profiles/Switzerland/Lifestyle" xr:uid="{30D44397-306F-C243-9C3D-CBF0BBD24487}"/>
    <hyperlink ref="A4" r:id="rId13" display="https://www.nationmaster.com/country-info/profiles/Belgium/Lifestyle" xr:uid="{A36A14C7-6414-1443-8FE4-34278C2B51CB}"/>
    <hyperlink ref="A15" r:id="rId14" display="https://www.nationmaster.com/country-info/profiles/Norway/Lifestyle" xr:uid="{4D0F77B6-E8F6-C04F-B7E6-3F9249C05888}"/>
    <hyperlink ref="A12" r:id="rId15" display="https://www.nationmaster.com/country-info/profiles/Japan/Lifestyle" xr:uid="{7CA81DFA-FA2E-3F47-86BA-77F0901DD60E}"/>
    <hyperlink ref="A6" r:id="rId16" display="https://www.nationmaster.com/country-info/profiles/Denmark/Lifestyle" xr:uid="{45A7D48C-296D-1D4C-B52C-CA2EB6674959}"/>
    <hyperlink ref="A10" r:id="rId17" display="https://www.nationmaster.com/country-info/profiles/Ireland/Lifestyle" xr:uid="{2C4A51B8-3769-874E-9587-9983C32AB7F2}"/>
    <hyperlink ref="A11" r:id="rId18" display="https://www.nationmaster.com/country-info/profiles/Italy/Lifestyle" xr:uid="{163BBE3A-AE67-B041-9232-FB120C27E8F2}"/>
  </hyperlinks>
  <pageMargins left="0.7" right="0.7" top="0.75" bottom="0.75" header="0.3" footer="0.3"/>
  <tableParts count="1">
    <tablePart r:id="rId1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alcohol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2021-02-18T03:59:46Z</dcterms:created>
  <dcterms:modified xsi:type="dcterms:W3CDTF">2022-02-17T08:27:15Z</dcterms:modified>
</cp:coreProperties>
</file>